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ocuments\CONTABILIDAD 2024\INFORMES FINANCIEROS 2024\ASEG 2024\01_PRIMER TRIMESTRE ASEG 2024\INFORMES SIRET\"/>
    </mc:Choice>
  </mc:AlternateContent>
  <xr:revisionPtr revIDLastSave="0" documentId="13_ncr:1_{FC164557-4C4C-4C1D-BDC2-191FB70B4790}" xr6:coauthVersionLast="47" xr6:coauthVersionMax="47" xr10:uidLastSave="{00000000-0000-0000-0000-000000000000}"/>
  <bookViews>
    <workbookView xWindow="-120" yWindow="-120" windowWidth="20730" windowHeight="1116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C29" i="19"/>
  <c r="D29" i="19"/>
  <c r="E29" i="19"/>
  <c r="F29" i="19"/>
  <c r="G29" i="19"/>
  <c r="B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B7" i="19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31" i="16" s="1"/>
  <c r="B21" i="16"/>
  <c r="B7" i="16"/>
  <c r="A2" i="16"/>
  <c r="B28" i="22" l="1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0" i="9"/>
  <c r="D10" i="9"/>
  <c r="E10" i="9"/>
  <c r="F10" i="9"/>
  <c r="G10" i="9"/>
  <c r="B71" i="9"/>
  <c r="B61" i="9"/>
  <c r="B53" i="9"/>
  <c r="B44" i="9"/>
  <c r="B37" i="9"/>
  <c r="B27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D19" i="8"/>
  <c r="E19" i="8"/>
  <c r="E29" i="8" s="1"/>
  <c r="F19" i="8"/>
  <c r="F29" i="8" s="1"/>
  <c r="G19" i="8"/>
  <c r="B19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F150" i="7"/>
  <c r="F146" i="7"/>
  <c r="F137" i="7"/>
  <c r="F133" i="7"/>
  <c r="F123" i="7"/>
  <c r="F113" i="7"/>
  <c r="F103" i="7"/>
  <c r="F93" i="7"/>
  <c r="F85" i="7"/>
  <c r="F75" i="7"/>
  <c r="F71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D150" i="7"/>
  <c r="D146" i="7"/>
  <c r="D137" i="7"/>
  <c r="D133" i="7"/>
  <c r="D123" i="7"/>
  <c r="D113" i="7"/>
  <c r="D93" i="7"/>
  <c r="D85" i="7"/>
  <c r="D75" i="7"/>
  <c r="D71" i="7"/>
  <c r="C150" i="7"/>
  <c r="C146" i="7"/>
  <c r="C137" i="7"/>
  <c r="C133" i="7"/>
  <c r="C123" i="7"/>
  <c r="C113" i="7"/>
  <c r="C103" i="7"/>
  <c r="C93" i="7"/>
  <c r="C85" i="7"/>
  <c r="C75" i="7"/>
  <c r="C71" i="7"/>
  <c r="C9" i="7"/>
  <c r="B150" i="7"/>
  <c r="B146" i="7"/>
  <c r="B137" i="7"/>
  <c r="B133" i="7"/>
  <c r="B123" i="7"/>
  <c r="B113" i="7"/>
  <c r="B103" i="7"/>
  <c r="B93" i="7"/>
  <c r="B85" i="7"/>
  <c r="B75" i="7"/>
  <c r="B71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C17" i="5"/>
  <c r="B13" i="3"/>
  <c r="C9" i="3"/>
  <c r="C8" i="3" s="1"/>
  <c r="C20" i="3" s="1"/>
  <c r="B9" i="3"/>
  <c r="K20" i="4" l="1"/>
  <c r="E20" i="4"/>
  <c r="I20" i="4"/>
  <c r="C43" i="9"/>
  <c r="C77" i="9" s="1"/>
  <c r="B43" i="9"/>
  <c r="D9" i="9"/>
  <c r="E9" i="9"/>
  <c r="G9" i="9"/>
  <c r="B9" i="9"/>
  <c r="D43" i="9"/>
  <c r="E43" i="9"/>
  <c r="E77" i="9" s="1"/>
  <c r="G43" i="9"/>
  <c r="B29" i="8"/>
  <c r="D29" i="8"/>
  <c r="C29" i="8"/>
  <c r="G29" i="8"/>
  <c r="G123" i="7"/>
  <c r="B84" i="7"/>
  <c r="C84" i="7"/>
  <c r="C159" i="7" s="1"/>
  <c r="G75" i="7"/>
  <c r="G93" i="7"/>
  <c r="G133" i="7"/>
  <c r="G150" i="7"/>
  <c r="B9" i="7"/>
  <c r="B159" i="7" s="1"/>
  <c r="D84" i="7"/>
  <c r="E9" i="7"/>
  <c r="E159" i="7" s="1"/>
  <c r="F84" i="7"/>
  <c r="G113" i="7"/>
  <c r="G137" i="7"/>
  <c r="B41" i="6"/>
  <c r="B70" i="6" s="1"/>
  <c r="B65" i="6"/>
  <c r="G54" i="6"/>
  <c r="D65" i="6"/>
  <c r="D70" i="6" s="1"/>
  <c r="E41" i="6"/>
  <c r="E70" i="6" s="1"/>
  <c r="B44" i="5"/>
  <c r="B21" i="5" s="1"/>
  <c r="B23" i="5" s="1"/>
  <c r="B25" i="5" s="1"/>
  <c r="B33" i="5" s="1"/>
  <c r="D44" i="5"/>
  <c r="C57" i="5"/>
  <c r="C59" i="5" s="1"/>
  <c r="D57" i="5"/>
  <c r="D59" i="5" s="1"/>
  <c r="B72" i="5"/>
  <c r="B74" i="5" s="1"/>
  <c r="C44" i="5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9" i="7"/>
  <c r="F9" i="7"/>
  <c r="F159" i="7" s="1"/>
  <c r="D9" i="7"/>
  <c r="C70" i="6"/>
  <c r="F70" i="6"/>
  <c r="G45" i="6"/>
  <c r="G65" i="6" s="1"/>
  <c r="G16" i="6"/>
  <c r="G41" i="6" s="1"/>
  <c r="G37" i="6"/>
  <c r="G77" i="9" l="1"/>
  <c r="D77" i="9"/>
  <c r="B77" i="9"/>
  <c r="F77" i="9"/>
  <c r="D159" i="7"/>
  <c r="G84" i="7"/>
  <c r="G159" i="7" s="1"/>
  <c r="G42" i="6"/>
  <c r="G70" i="6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<sst xmlns="http://schemas.openxmlformats.org/spreadsheetml/2006/main" count="1034" uniqueCount="605">
  <si>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</si>
  <si>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</si>
  <si>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</si>
  <si>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</si>
  <si>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</si>
  <si>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</si>
  <si>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</si>
  <si>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</si>
  <si>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</si>
  <si>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</si>
  <si>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</si>
  <si>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</si>
  <si>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</si>
  <si>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</si>
  <si>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</si>
  <si>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</si>
  <si>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</si>
  <si>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</si>
  <si>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</si>
  <si>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</si>
  <si>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</si>
  <si>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</si>
  <si>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</si>
  <si>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</si>
  <si>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</si>
  <si>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</si>
  <si>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</si>
  <si>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</si>
  <si>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</si>
  <si>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</si>
  <si>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</si>
  <si>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</si>
  <si>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</si>
  <si>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</si>
  <si>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</si>
  <si>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</si>
  <si>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</si>
  <si>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</si>
  <si>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</si>
  <si>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</si>
  <si>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</si>
  <si>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</si>
  <si>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</si>
  <si>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</si>
  <si>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</si>
  <si>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</si>
  <si>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</si>
  <si>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</si>
  <si>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</si>
  <si>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</si>
  <si>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</si>
  <si>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</si>
  <si>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</si>
  <si>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</si>
  <si>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</si>
  <si>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</si>
  <si>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</si>
  <si>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</si>
  <si>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</si>
  <si>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</si>
  <si>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</si>
  <si>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</si>
  <si>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</si>
  <si>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</si>
  <si>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</si>
  <si>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</si>
  <si>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</si>
  <si>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</si>
  <si>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</si>
  <si>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</si>
  <si>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</si>
  <si>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</si>
  <si>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</si>
  <si>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</si>
  <si>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</si>
  <si>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</si>
  <si>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</si>
  <si>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</si>
  <si>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</si>
  <si>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</si>
  <si>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</si>
  <si>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</si>
  <si>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</si>
  <si>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</si>
  <si>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</si>
  <si>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</si>
  <si>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</si>
  <si>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</si>
  <si>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</si>
  <si>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</si>
  <si>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</si>
  <si>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</si>
  <si>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</si>
  <si>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</si>
  <si>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</si>
  <si>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</si>
  <si>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</si>
  <si>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</si>
  <si>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</si>
  <si>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</si>
  <si>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</si>
  <si>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</si>
  <si>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</si>
  <si>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</si>
  <si>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</si>
  <si>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</si>
  <si>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</si>
  <si>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</si>
  <si>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</si>
  <si>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</si>
  <si>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</si>
  <si>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</si>
  <si>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</si>
  <si>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</si>
  <si>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</si>
  <si>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</si>
  <si>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</si>
  <si>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</si>
  <si>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</si>
  <si>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</si>
  <si>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</si>
  <si>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</si>
  <si>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</si>
  <si>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</si>
  <si>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</si>
  <si>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</si>
  <si>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</si>
  <si>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</si>
  <si>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</si>
  <si>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</si>
  <si>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</si>
  <si>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</si>
  <si>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</si>
  <si>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</si>
  <si>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</si>
  <si>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</si>
  <si>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</si>
  <si>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</si>
  <si>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</si>
  <si>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</si>
  <si>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</si>
  <si>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</si>
  <si>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</si>
  <si>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</si>
  <si>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</si>
  <si>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</si>
  <si>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</si>
  <si>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</si>
  <si>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</si>
  <si>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</si>
  <si>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</si>
  <si>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</si>
  <si>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</si>
  <si>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</si>
  <si>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</si>
  <si>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</si>
  <si>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</si>
  <si>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</si>
  <si>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</si>
  <si>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</si>
  <si>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</si>
  <si>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</si>
  <si>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</si>
  <si>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</si>
  <si>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</si>
  <si>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</si>
  <si>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</si>
  <si>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</si>
  <si>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</si>
  <si>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</si>
  <si>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</si>
  <si>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</si>
  <si>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</si>
  <si>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</si>
  <si>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</si>
  <si>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</si>
  <si>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</si>
  <si>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</si>
  <si>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</si>
  <si>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</si>
  <si>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</si>
  <si>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</si>
  <si>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</si>
  <si>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</si>
  <si>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</si>
  <si>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</si>
  <si>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</si>
  <si>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</si>
  <si>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</si>
  <si>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</si>
  <si>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</si>
  <si>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</si>
  <si>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</si>
  <si>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</si>
  <si>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</si>
  <si>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</si>
  <si>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</si>
  <si>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</si>
  <si>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</si>
  <si>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</si>
  <si>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</si>
  <si>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</si>
  <si>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</si>
  <si>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</si>
  <si>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</si>
  <si>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</si>
  <si>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</si>
  <si>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</si>
  <si>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</si>
  <si>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</si>
  <si>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</si>
  <si>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</si>
  <si>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</si>
  <si>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</si>
  <si>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</si>
  <si>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</si>
  <si>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</si>
  <si>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</si>
  <si>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</si>
  <si>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</si>
  <si>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</si>
  <si>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</si>
  <si>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</si>
  <si>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</si>
  <si>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</si>
  <si>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</si>
  <si>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</si>
  <si>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</si>
  <si>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</si>
  <si>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</si>
  <si>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</si>
  <si>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</si>
  <si>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</si>
  <si>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</si>
  <si>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</si>
  <si>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</si>
  <si>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</si>
  <si>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</si>
  <si>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</si>
  <si>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</si>
  <si>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</si>
  <si>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</si>
  <si>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</si>
  <si>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</si>
  <si>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</si>
  <si>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</si>
  <si>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</si>
  <si>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</si>
  <si>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</si>
  <si>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</si>
  <si>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</si>
  <si>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</si>
  <si>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</si>
  <si>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</si>
  <si>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</si>
  <si>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</si>
  <si>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</si>
  <si>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</si>
  <si>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</si>
  <si>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</si>
  <si>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</si>
  <si>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</si>
  <si>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</si>
  <si>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</si>
  <si>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</si>
  <si>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</si>
  <si>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</si>
  <si>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</si>
  <si>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</si>
  <si>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</si>
  <si>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</si>
  <si>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</si>
  <si>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</si>
  <si>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</si>
  <si>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</si>
  <si>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</si>
  <si>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</si>
  <si>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</si>
  <si>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</si>
  <si>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</si>
  <si>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</si>
  <si>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</si>
  <si>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</si>
  <si>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</si>
  <si>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</si>
  <si>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</si>
  <si>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</si>
  <si>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</si>
  <si>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</si>
  <si>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</si>
  <si>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</si>
  <si>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</si>
  <si>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</si>
  <si>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</si>
  <si>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</si>
  <si>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</si>
  <si>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</si>
  <si>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</si>
  <si>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</si>
  <si>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</si>
  <si>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</si>
  <si>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</si>
  <si>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</si>
  <si>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</si>
  <si>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</si>
  <si>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</si>
  <si>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</si>
  <si>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</si>
  <si>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</si>
  <si>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</si>
  <si>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</si>
  <si>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</si>
  <si>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</si>
  <si>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</si>
  <si>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</si>
  <si>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</si>
  <si>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</si>
  <si>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</si>
  <si>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</si>
  <si>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</si>
  <si>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</si>
  <si>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</si>
  <si>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</si>
  <si>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</si>
  <si>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</si>
  <si>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</si>
  <si>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</si>
  <si>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</si>
  <si>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</si>
  <si>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</si>
  <si>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</si>
  <si>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</si>
  <si>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</si>
  <si>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</si>
  <si>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</si>
  <si>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</si>
  <si>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</si>
  <si>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</si>
  <si>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</si>
  <si>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</si>
  <si>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</si>
  <si>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</si>
  <si>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</si>
  <si>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</si>
  <si>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</si>
  <si>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</si>
  <si>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</si>
  <si>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</si>
  <si>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</si>
  <si>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</si>
  <si>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</si>
  <si>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</si>
  <si>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</si>
  <si>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</si>
  <si>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</si>
  <si>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</si>
  <si>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</si>
  <si>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</si>
  <si>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</si>
  <si>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</si>
  <si>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</si>
  <si>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</si>
  <si>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</si>
  <si>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</si>
  <si>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</si>
  <si>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</si>
  <si>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</si>
  <si>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</si>
  <si>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</si>
  <si>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</si>
  <si>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</si>
  <si>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</si>
  <si>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</si>
  <si>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</si>
  <si>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</si>
  <si>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</si>
  <si>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</si>
  <si>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</si>
  <si>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</si>
  <si>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</si>
  <si>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</si>
  <si>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</si>
  <si>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</si>
  <si>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</si>
  <si>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</si>
  <si>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</si>
  <si>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</si>
  <si>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</si>
  <si>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</si>
  <si>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</si>
  <si>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</si>
  <si>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</si>
  <si>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</si>
  <si>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</si>
  <si>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</si>
  <si>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</si>
  <si>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</si>
  <si>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</si>
  <si>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</si>
  <si>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</si>
  <si>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</si>
  <si>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</si>
  <si>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</si>
  <si>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</si>
  <si>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</si>
  <si>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</si>
  <si>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</si>
  <si>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</si>
  <si>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</si>
  <si>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</si>
  <si>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</si>
  <si>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</si>
  <si>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</si>
  <si>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</si>
  <si>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</si>
  <si>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</si>
  <si>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</si>
  <si>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</si>
  <si>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</si>
  <si>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</si>
  <si>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</si>
  <si>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</si>
  <si>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</si>
  <si>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</si>
  <si>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</si>
  <si>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</si>
  <si>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</si>
  <si>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</si>
  <si>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</si>
  <si>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</si>
  <si>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</si>
  <si>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</si>
  <si>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</si>
  <si>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</si>
  <si>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</si>
  <si>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</si>
  <si>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</si>
  <si>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</si>
  <si>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</si>
  <si>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</si>
  <si>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</si>
  <si>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</si>
  <si>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</si>
  <si>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</si>
  <si>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</si>
  <si>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</si>
  <si>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</si>
  <si>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</si>
  <si>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</si>
  <si>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</si>
  <si>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</si>
  <si>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</si>
  <si>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</si>
  <si>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</si>
  <si>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</si>
  <si>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</si>
  <si>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</si>
  <si>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</si>
  <si>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</si>
  <si>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</si>
  <si>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</si>
  <si>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</si>
  <si>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</si>
  <si>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</si>
  <si>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</si>
  <si>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</si>
  <si>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</si>
  <si>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</si>
  <si>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</si>
  <si>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</si>
  <si>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</si>
  <si>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</si>
  <si>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</si>
  <si>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</si>
  <si>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</si>
  <si>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</si>
  <si>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</si>
  <si>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</si>
  <si>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</si>
  <si>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</si>
  <si>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</si>
  <si>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</si>
  <si>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</si>
  <si>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</si>
  <si>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</si>
  <si>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</si>
  <si>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</si>
  <si>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</si>
  <si>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</si>
  <si>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</si>
  <si>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</si>
  <si>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</si>
  <si>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</si>
  <si>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</si>
  <si>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</si>
  <si>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</si>
  <si>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</si>
  <si>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</si>
  <si>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</si>
  <si>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</si>
  <si>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</si>
  <si>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</si>
  <si>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</si>
  <si>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</si>
  <si>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</si>
  <si>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</si>
  <si>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</si>
  <si>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</si>
  <si>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</si>
  <si>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</si>
  <si>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</si>
  <si>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</si>
  <si>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</si>
  <si>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</si>
  <si>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</si>
  <si>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</si>
  <si>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</si>
  <si>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</si>
  <si>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</si>
  <si>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</si>
  <si>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</si>
  <si>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</si>
  <si>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</si>
  <si>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</si>
  <si>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</si>
  <si>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</si>
  <si>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</si>
  <si>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</si>
  <si>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</si>
  <si>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</si>
  <si>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</si>
  <si>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</si>
  <si>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</si>
  <si>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</si>
  <si>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</si>
  <si>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</si>
  <si>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</si>
  <si>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</si>
  <si>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</si>
  <si>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</si>
  <si>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</si>
  <si>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</si>
  <si>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</si>
  <si>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</si>
  <si>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</si>
  <si>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</si>
  <si>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</si>
  <si>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</si>
  <si>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</si>
  <si>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</si>
  <si>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</si>
  <si>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</si>
  <si>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</si>
  <si>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</si>
  <si>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</si>
  <si>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</si>
  <si>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</si>
  <si>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</si>
  <si>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1 (d)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</si>
  <si>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</si>
  <si>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</si>
  <si>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</si>
  <si>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</si>
  <si>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</si>
  <si>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</si>
  <si>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</si>
  <si>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</si>
  <si>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</si>
  <si>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</si>
  <si>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</si>
  <si>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</si>
  <si>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</si>
  <si>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</si>
  <si>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</si>
  <si>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</si>
  <si>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</si>
  <si>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</si>
  <si>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</si>
  <si>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</si>
  <si>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</si>
  <si>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Año en Cuestión
(de iniciativa de Ley) (c)</t>
  </si>
  <si>
    <t>A.     Servicios Personales</t>
  </si>
  <si>
    <t>B.     Materiales y Suministros</t>
  </si>
  <si>
    <t>E.     Bienes Muebles, Inmuebles e Intangibles</t>
  </si>
  <si>
    <r>
      <t xml:space="preserve">Año 5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</si>
  <si>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</si>
  <si>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</si>
  <si>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</si>
  <si>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</si>
  <si>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</si>
  <si>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</si>
  <si>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</si>
  <si>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</si>
  <si>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</si>
  <si>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</si>
  <si>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</si>
  <si>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</si>
  <si>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Al 31 de Diciembre de 2023 y al 31 de Marzo de 2024 (b)</t>
  </si>
  <si>
    <t>Del 1 de Enero al 31 de Marzo de 2024 (b)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</si>
  <si>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</si>
  <si>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</si>
  <si>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</si>
  <si>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 xml:space="preserve"> Sistema para el Desarrollo Integral de la Familia del Municipio de Salamanca, Guanajuato. (a)</t>
  </si>
  <si>
    <t>31120M26D010000 DIRECCION GENERAL</t>
  </si>
  <si>
    <t xml:space="preserve">“Bajo protesta de decir verdad declaramos que los Estados Financieros y sus notas, son razonablemente correctos y son responsabilidad del emisor”.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</si>
</sst>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3"/>
  <sheetViews>
    <sheetView showGridLines="0" tabSelected="1" zoomScale="75" zoomScaleNormal="75" workbookViewId="0">
      <selection activeCell="A83" sqref="A83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602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597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594</v>
      </c>
      <c r="C6" s="1" t="s">
        <v>595</v>
      </c>
      <c r="D6" s="42" t="s">
        <v>4</v>
      </c>
      <c r="E6" s="41" t="s">
        <v>594</v>
      </c>
      <c r="F6" s="1" t="s">
        <v>595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v>9988935</v>
      </c>
      <c r="C9" s="47">
        <v>11085858</v>
      </c>
      <c r="D9" s="46" t="s">
        <v>10</v>
      </c>
      <c r="E9" s="47">
        <v>461544</v>
      </c>
      <c r="F9" s="47">
        <v>3245465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47">
        <v>6915</v>
      </c>
      <c r="F10" s="47">
        <v>20726</v>
      </c>
    </row>
    <row r="11" spans="1:6" x14ac:dyDescent="0.25">
      <c r="A11" s="48" t="s">
        <v>13</v>
      </c>
      <c r="B11" s="47">
        <v>9988935</v>
      </c>
      <c r="C11" s="47">
        <v>11085858</v>
      </c>
      <c r="D11" s="48" t="s">
        <v>14</v>
      </c>
      <c r="E11" s="47">
        <v>36098</v>
      </c>
      <c r="F11" s="47">
        <v>1134598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47">
        <v>0</v>
      </c>
      <c r="F15" s="47">
        <v>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47">
        <v>415536</v>
      </c>
      <c r="F16" s="47">
        <v>802969</v>
      </c>
    </row>
    <row r="17" spans="1:6" x14ac:dyDescent="0.25">
      <c r="A17" s="46" t="s">
        <v>25</v>
      </c>
      <c r="B17" s="47">
        <v>540587</v>
      </c>
      <c r="C17" s="47">
        <v>525242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47">
        <v>2995</v>
      </c>
      <c r="F18" s="47">
        <v>1287171</v>
      </c>
    </row>
    <row r="19" spans="1:6" x14ac:dyDescent="0.25">
      <c r="A19" s="48" t="s">
        <v>29</v>
      </c>
      <c r="B19" s="47">
        <v>309647</v>
      </c>
      <c r="C19" s="47">
        <v>309647</v>
      </c>
      <c r="D19" s="46" t="s">
        <v>30</v>
      </c>
      <c r="E19" s="47">
        <v>0</v>
      </c>
      <c r="F19" s="47">
        <v>0</v>
      </c>
    </row>
    <row r="20" spans="1:6" x14ac:dyDescent="0.25">
      <c r="A20" s="48" t="s">
        <v>31</v>
      </c>
      <c r="B20" s="47">
        <v>172639</v>
      </c>
      <c r="C20" s="47">
        <v>172630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33053</v>
      </c>
      <c r="C22" s="47">
        <v>17718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v>0</v>
      </c>
      <c r="F23" s="47">
        <v>0</v>
      </c>
    </row>
    <row r="24" spans="1:6" x14ac:dyDescent="0.25">
      <c r="A24" s="48" t="s">
        <v>39</v>
      </c>
      <c r="B24" s="47">
        <v>25248</v>
      </c>
      <c r="C24" s="47">
        <v>25248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v>1532307</v>
      </c>
      <c r="C25" s="47">
        <v>20880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20880</v>
      </c>
      <c r="C27" s="47">
        <v>20880</v>
      </c>
      <c r="D27" s="46" t="s">
        <v>46</v>
      </c>
      <c r="E27" s="47">
        <v>0</v>
      </c>
      <c r="F27" s="47"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1511427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v>0</v>
      </c>
      <c r="C31" s="47">
        <v>0</v>
      </c>
      <c r="D31" s="46" t="s">
        <v>54</v>
      </c>
      <c r="E31" s="47">
        <v>0</v>
      </c>
      <c r="F31" s="47"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47">
        <v>25257</v>
      </c>
      <c r="C37" s="47">
        <v>25257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v>0</v>
      </c>
      <c r="C38" s="47">
        <v>0</v>
      </c>
      <c r="D38" s="46" t="s">
        <v>68</v>
      </c>
      <c r="E38" s="47">
        <v>0</v>
      </c>
      <c r="F38" s="47"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v>0</v>
      </c>
      <c r="C41" s="47"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v>0</v>
      </c>
      <c r="F42" s="47"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>
        <v>0</v>
      </c>
      <c r="F46" s="49">
        <v>0</v>
      </c>
    </row>
    <row r="47" spans="1:6" x14ac:dyDescent="0.25">
      <c r="A47" s="3" t="s">
        <v>83</v>
      </c>
      <c r="B47" s="4">
        <v>12087087</v>
      </c>
      <c r="C47" s="4">
        <v>11657238</v>
      </c>
      <c r="D47" s="2" t="s">
        <v>84</v>
      </c>
      <c r="E47" s="4">
        <v>461544</v>
      </c>
      <c r="F47" s="4">
        <v>3245465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0</v>
      </c>
      <c r="F50" s="47">
        <v>0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</v>
      </c>
      <c r="F51" s="47">
        <v>0</v>
      </c>
    </row>
    <row r="52" spans="1:6" x14ac:dyDescent="0.25">
      <c r="A52" s="46" t="s">
        <v>91</v>
      </c>
      <c r="B52" s="47">
        <v>178119</v>
      </c>
      <c r="C52" s="47">
        <v>178119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47">
        <v>11711763</v>
      </c>
      <c r="C53" s="47">
        <v>11604821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47">
        <v>166707</v>
      </c>
      <c r="C54" s="47">
        <v>166707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47">
        <v>-6835981</v>
      </c>
      <c r="C55" s="47">
        <v>-6835981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v>0</v>
      </c>
      <c r="F57" s="4">
        <v>0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v>461544</v>
      </c>
      <c r="F59" s="4">
        <v>3245465</v>
      </c>
    </row>
    <row r="60" spans="1:6" x14ac:dyDescent="0.25">
      <c r="A60" s="3" t="s">
        <v>104</v>
      </c>
      <c r="B60" s="4">
        <v>5220608</v>
      </c>
      <c r="C60" s="4">
        <v>5113665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v>17307695</v>
      </c>
      <c r="C62" s="4">
        <v>16770903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v>0</v>
      </c>
      <c r="F63" s="47"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v>16846150</v>
      </c>
      <c r="F68" s="47">
        <v>13525438</v>
      </c>
    </row>
    <row r="69" spans="1:6" x14ac:dyDescent="0.25">
      <c r="A69" s="53"/>
      <c r="B69" s="45"/>
      <c r="C69" s="45"/>
      <c r="D69" s="46" t="s">
        <v>112</v>
      </c>
      <c r="E69" s="47">
        <v>3314109</v>
      </c>
      <c r="F69" s="47">
        <v>4856269</v>
      </c>
    </row>
    <row r="70" spans="1:6" x14ac:dyDescent="0.25">
      <c r="A70" s="53"/>
      <c r="B70" s="45"/>
      <c r="C70" s="45"/>
      <c r="D70" s="46" t="s">
        <v>113</v>
      </c>
      <c r="E70" s="47">
        <v>13532041</v>
      </c>
      <c r="F70" s="47">
        <v>8669170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v>0</v>
      </c>
      <c r="F75" s="47"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v>16846150</v>
      </c>
      <c r="F79" s="4">
        <v>13525438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v>17307695</v>
      </c>
      <c r="F81" s="4">
        <v>16770903</v>
      </c>
    </row>
    <row r="82" spans="1:6" x14ac:dyDescent="0.25">
      <c r="A82" s="54"/>
      <c r="B82" s="55"/>
      <c r="C82" s="55"/>
      <c r="D82" s="55"/>
      <c r="E82" s="56"/>
      <c r="F82" s="56"/>
    </row>
    <row r="83" spans="1:6" x14ac:dyDescent="0.25">
      <c r="A83" t="s">
        <v>604</v>
      </c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48:C49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="75" zoomScaleNormal="75" workbookViewId="0">
      <selection activeCell="B23" sqref="B23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para el Desarrollo Integral de la Familia del Municipio de Salamanca, Guanajuato.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448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563</v>
      </c>
      <c r="B7" s="119">
        <f>SUM(B8:B19)</f>
        <v>0</v>
      </c>
      <c r="C7" s="119">
        <f t="shared" ref="C7:G7" si="0">SUM(C8:C19)</f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565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569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570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578</v>
      </c>
      <c r="B20" s="75"/>
      <c r="C20" s="75"/>
      <c r="D20" s="75"/>
      <c r="E20" s="75"/>
      <c r="F20" s="75"/>
      <c r="G20" s="75"/>
    </row>
    <row r="21" spans="1:7" x14ac:dyDescent="0.25">
      <c r="A21" s="3" t="s">
        <v>571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574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578</v>
      </c>
      <c r="B27" s="76"/>
      <c r="C27" s="76"/>
      <c r="D27" s="76"/>
      <c r="E27" s="76"/>
      <c r="F27" s="76"/>
      <c r="G27" s="76"/>
    </row>
    <row r="28" spans="1:7" x14ac:dyDescent="0.25">
      <c r="A28" s="3" t="s">
        <v>575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576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578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577</v>
      </c>
      <c r="B31" s="119">
        <f>B21+B7+B28</f>
        <v>0</v>
      </c>
      <c r="C31" s="119">
        <f t="shared" ref="C31:G31" si="3">C21+C7+C28</f>
        <v>0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zoomScale="75" zoomScaleNormal="75" workbookViewId="0">
      <selection sqref="A1:XFD1048576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466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para el Desarrollo Integral de la Familia del Municipio de Salamanca, Guanajuato.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467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ht="30" x14ac:dyDescent="0.25">
      <c r="A6" s="139" t="s">
        <v>579</v>
      </c>
      <c r="B6" s="7" t="s">
        <v>580</v>
      </c>
      <c r="C6" s="33" t="s">
        <v>558</v>
      </c>
      <c r="D6" s="33" t="s">
        <v>559</v>
      </c>
      <c r="E6" s="33" t="s">
        <v>560</v>
      </c>
      <c r="F6" s="33" t="s">
        <v>561</v>
      </c>
      <c r="G6" s="33" t="s">
        <v>562</v>
      </c>
    </row>
    <row r="7" spans="1:7" ht="15.75" customHeight="1" x14ac:dyDescent="0.25">
      <c r="A7" s="26" t="s">
        <v>469</v>
      </c>
      <c r="B7" s="119">
        <f t="shared" ref="B7:G7" si="0">SUM(B8:B16)</f>
        <v>0</v>
      </c>
      <c r="C7" s="119">
        <f t="shared" si="0"/>
        <v>0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581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583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581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578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0</v>
      </c>
      <c r="C29" s="119">
        <f t="shared" ref="C29:G29" si="2">C18+C7</f>
        <v>0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6 B27:G28 B18:G26 B29:G29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75" zoomScaleNormal="75" workbookViewId="0">
      <selection sqref="A1:XFD104857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482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para el Desarrollo Integral de la Familia del Municipio de Salamanca, Guanajuato.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483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452</v>
      </c>
      <c r="B6" s="119">
        <f>SUM(B7:B18)</f>
        <v>0</v>
      </c>
      <c r="C6" s="119">
        <f t="shared" ref="C6:G6" si="0">SUM(C7:C18)</f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564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565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569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570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574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0</v>
      </c>
      <c r="C30" s="119">
        <f t="shared" ref="C30:G30" si="3">C20+C6+C27</f>
        <v>0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592</v>
      </c>
    </row>
    <row r="39" spans="1:7" x14ac:dyDescent="0.25">
      <c r="A39" t="s">
        <v>593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30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zoomScale="75" zoomScaleNormal="75" workbookViewId="0">
      <selection sqref="A1:XFD104857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 Sistema para el Desarrollo Integral de la Familia del Municipio de Salamanca, Guanajuato. (a)</v>
      </c>
      <c r="B2" s="182"/>
      <c r="C2" s="182"/>
      <c r="D2" s="182"/>
      <c r="E2" s="182"/>
      <c r="F2" s="182"/>
      <c r="G2" s="183"/>
    </row>
    <row r="3" spans="1:7" x14ac:dyDescent="0.25">
      <c r="A3" s="178" t="s">
        <v>508</v>
      </c>
      <c r="B3" s="179"/>
      <c r="C3" s="179"/>
      <c r="D3" s="179"/>
      <c r="E3" s="179"/>
      <c r="F3" s="179"/>
      <c r="G3" s="180"/>
    </row>
    <row r="4" spans="1:7" x14ac:dyDescent="0.25">
      <c r="A4" s="178" t="s">
        <v>2</v>
      </c>
      <c r="B4" s="179"/>
      <c r="C4" s="179"/>
      <c r="D4" s="179"/>
      <c r="E4" s="179"/>
      <c r="F4" s="179"/>
      <c r="G4" s="180"/>
    </row>
    <row r="5" spans="1:7" ht="30" x14ac:dyDescent="0.25">
      <c r="A5" s="139" t="s">
        <v>450</v>
      </c>
      <c r="B5" s="7" t="s">
        <v>584</v>
      </c>
      <c r="C5" s="33" t="s">
        <v>585</v>
      </c>
      <c r="D5" s="33" t="s">
        <v>586</v>
      </c>
      <c r="E5" s="33" t="s">
        <v>587</v>
      </c>
      <c r="F5" s="33" t="s">
        <v>588</v>
      </c>
      <c r="G5" s="33" t="s">
        <v>589</v>
      </c>
    </row>
    <row r="6" spans="1:7" ht="15.75" customHeight="1" x14ac:dyDescent="0.25">
      <c r="A6" s="26" t="s">
        <v>469</v>
      </c>
      <c r="B6" s="119">
        <f t="shared" ref="B6:G6" si="0">SUM(B7:B15)</f>
        <v>0</v>
      </c>
      <c r="C6" s="119">
        <f t="shared" si="0"/>
        <v>0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581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583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581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582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578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0</v>
      </c>
      <c r="C28" s="119">
        <f t="shared" ref="C28:G28" si="2">C17+C6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590</v>
      </c>
    </row>
    <row r="32" spans="1:7" x14ac:dyDescent="0.25">
      <c r="A32" t="s">
        <v>591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2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sqref="A1:XFD104857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511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 xml:space="preserve"> Sistema para el Desarrollo Integral de la Familia del Municipio de Salamanca, Guanajuato. (a)</v>
      </c>
      <c r="B2" s="182"/>
      <c r="C2" s="182"/>
      <c r="D2" s="182"/>
      <c r="E2" s="182"/>
      <c r="F2" s="183"/>
    </row>
    <row r="3" spans="1:6" x14ac:dyDescent="0.25">
      <c r="A3" s="178" t="s">
        <v>512</v>
      </c>
      <c r="B3" s="179"/>
      <c r="C3" s="179"/>
      <c r="D3" s="179"/>
      <c r="E3" s="179"/>
      <c r="F3" s="180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447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 xml:space="preserve"> Sistema para el Desarrollo Integral de la Familia del Municipio de Salamanca, Guanajuato.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4" t="s">
        <v>450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451</v>
      </c>
      <c r="C7" s="185"/>
      <c r="D7" s="185"/>
      <c r="E7" s="185"/>
      <c r="F7" s="185"/>
      <c r="G7" s="185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466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Sistema para el Desarrollo Integral de la Familia del Municipio de Salamanca, Guanajuato.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8" t="s">
        <v>468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451</v>
      </c>
      <c r="C7" s="185"/>
      <c r="D7" s="185"/>
      <c r="E7" s="185"/>
      <c r="F7" s="185"/>
      <c r="G7" s="185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482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Sistema para el Desarrollo Integral de la Familia del Municipio de Salamanca, Guanajuato.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1" t="s">
        <v>450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505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506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507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 Sistema para el Desarrollo Integral de la Familia del Municipio de Salamanca, Guanajuato.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194" t="s">
        <v>468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505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506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511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 xml:space="preserve"> Sistema para el Desarrollo Integral de la Familia del Municipio de Salamanca, Guanajuato.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6"/>
  <sheetViews>
    <sheetView showGridLines="0" zoomScale="75" zoomScaleNormal="75" workbookViewId="0">
      <selection activeCell="A46" sqref="A46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122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 xml:space="preserve"> Sistema para el Desarrollo Integral de la Familia del Municipio de Salamanca, Guanajuato.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Marzo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596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4">
        <v>0</v>
      </c>
      <c r="C18" s="108"/>
      <c r="D18" s="108"/>
      <c r="E18" s="108"/>
      <c r="F18" s="4">
        <v>0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141</v>
      </c>
      <c r="B20" s="4">
        <f t="shared" ref="B20:H20" si="3">B8+B18</f>
        <v>0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0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151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  <row r="46" spans="1:8" x14ac:dyDescent="0.25">
      <c r="A46" t="s">
        <v>604</v>
      </c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31 B41:F4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2"/>
  <sheetViews>
    <sheetView showGridLines="0" zoomScale="75" zoomScaleNormal="75" workbookViewId="0">
      <selection activeCell="A22" sqref="A22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162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 xml:space="preserve"> Sistema para el Desarrollo Integral de la Familia del Municipio de Salamanca, Guanajuato.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599</v>
      </c>
      <c r="J6" s="1" t="s">
        <v>600</v>
      </c>
      <c r="K6" s="1" t="s">
        <v>601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  <row r="22" spans="1:11" x14ac:dyDescent="0.25">
      <c r="A22" t="s">
        <v>604</v>
      </c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6"/>
  <sheetViews>
    <sheetView showGridLines="0" zoomScale="75" zoomScaleNormal="75" workbookViewId="0">
      <selection activeCell="A76" sqref="A76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183</v>
      </c>
      <c r="B1" s="161"/>
      <c r="C1" s="161"/>
      <c r="D1" s="162"/>
    </row>
    <row r="2" spans="1:4" x14ac:dyDescent="0.25">
      <c r="A2" s="110" t="str">
        <f>'Formato 1'!A2</f>
        <v xml:space="preserve"> Sistema para el Desarrollo Integral de la Familia del Municipio de Salamanca, Guanajuato.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Marzo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v>69058306</v>
      </c>
      <c r="C8" s="14">
        <v>15561710</v>
      </c>
      <c r="D8" s="14">
        <v>15561710</v>
      </c>
    </row>
    <row r="9" spans="1:4" x14ac:dyDescent="0.25">
      <c r="A9" s="58" t="s">
        <v>189</v>
      </c>
      <c r="B9" s="94">
        <v>69058306</v>
      </c>
      <c r="C9" s="94">
        <v>15561710</v>
      </c>
      <c r="D9" s="94">
        <v>15561710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v>0</v>
      </c>
      <c r="C11" s="94">
        <v>0</v>
      </c>
      <c r="D11" s="94"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v>69058306</v>
      </c>
      <c r="C13" s="14">
        <v>12354543</v>
      </c>
      <c r="D13" s="14">
        <v>12354543</v>
      </c>
    </row>
    <row r="14" spans="1:4" x14ac:dyDescent="0.25">
      <c r="A14" s="58" t="s">
        <v>193</v>
      </c>
      <c r="B14" s="94">
        <v>69058306</v>
      </c>
      <c r="C14" s="94">
        <v>12354543</v>
      </c>
      <c r="D14" s="94">
        <v>12354543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3207167</v>
      </c>
      <c r="D21" s="14">
        <f>D8-D13+D17</f>
        <v>3207167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3207167</v>
      </c>
      <c r="D23" s="14">
        <f>D21-D11</f>
        <v>3207167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3207167</v>
      </c>
      <c r="D25" s="14">
        <f>D23-D17</f>
        <v>3207167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3207167</v>
      </c>
      <c r="D33" s="4">
        <f>D25+D29</f>
        <v>3207167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69058306</v>
      </c>
      <c r="C48" s="96">
        <f>C9</f>
        <v>15561710</v>
      </c>
      <c r="D48" s="96">
        <f>D9</f>
        <v>15561710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69058306</v>
      </c>
      <c r="C53" s="47">
        <f>C14</f>
        <v>12354543</v>
      </c>
      <c r="D53" s="47">
        <f>D14</f>
        <v>12354543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3207167</v>
      </c>
      <c r="D57" s="4">
        <f>D48+D49-D53+D55</f>
        <v>3207167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3207167</v>
      </c>
      <c r="D59" s="4">
        <f>D57-D49</f>
        <v>3207167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  <row r="76" spans="1:4" x14ac:dyDescent="0.25">
      <c r="A76" t="s">
        <v>604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5:D25 B29:D33 B37:D44 B48:D59 B63:D7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7"/>
  <sheetViews>
    <sheetView showGridLines="0" zoomScale="75" zoomScaleNormal="75" workbookViewId="0">
      <selection activeCell="A77" sqref="A7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224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Sistema para el Desarrollo Integral de la Familia del Municipio de Salamanca, Guanajuato.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64" t="s">
        <v>226</v>
      </c>
      <c r="B6" s="166" t="s">
        <v>227</v>
      </c>
      <c r="C6" s="166"/>
      <c r="D6" s="166"/>
      <c r="E6" s="166"/>
      <c r="F6" s="166"/>
      <c r="G6" s="166" t="s">
        <v>228</v>
      </c>
    </row>
    <row r="7" spans="1:7" ht="30" x14ac:dyDescent="0.25">
      <c r="A7" s="165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166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2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47">
        <v>334910</v>
      </c>
      <c r="C13" s="47">
        <v>0</v>
      </c>
      <c r="D13" s="47">
        <v>334910</v>
      </c>
      <c r="E13" s="47">
        <v>59754</v>
      </c>
      <c r="F13" s="47">
        <v>59754</v>
      </c>
      <c r="G13" s="47">
        <v>-275156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58" t="s">
        <v>240</v>
      </c>
      <c r="B15" s="47">
        <v>7132297</v>
      </c>
      <c r="C15" s="47">
        <v>0</v>
      </c>
      <c r="D15" s="47">
        <v>7132297</v>
      </c>
      <c r="E15" s="47">
        <v>1631887</v>
      </c>
      <c r="F15" s="47">
        <v>1631887</v>
      </c>
      <c r="G15" s="47">
        <v>-5500410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47">
        <v>61591099</v>
      </c>
      <c r="C34" s="47">
        <v>0</v>
      </c>
      <c r="D34" s="47">
        <v>61591099</v>
      </c>
      <c r="E34" s="47">
        <v>13870068</v>
      </c>
      <c r="F34" s="47">
        <v>13870068</v>
      </c>
      <c r="G34" s="47">
        <v>-47721031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69058306</v>
      </c>
      <c r="C41" s="4">
        <f t="shared" si="7"/>
        <v>0</v>
      </c>
      <c r="D41" s="4">
        <f t="shared" si="7"/>
        <v>69058306</v>
      </c>
      <c r="E41" s="4">
        <f t="shared" si="7"/>
        <v>15561709</v>
      </c>
      <c r="F41" s="4">
        <f t="shared" si="7"/>
        <v>15561709</v>
      </c>
      <c r="G41" s="4">
        <f t="shared" si="7"/>
        <v>-53496597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69058306</v>
      </c>
      <c r="C70" s="4">
        <f t="shared" si="16"/>
        <v>0</v>
      </c>
      <c r="D70" s="4">
        <f t="shared" si="16"/>
        <v>69058306</v>
      </c>
      <c r="E70" s="4">
        <f t="shared" si="16"/>
        <v>15561709</v>
      </c>
      <c r="F70" s="4">
        <f t="shared" si="16"/>
        <v>15561709</v>
      </c>
      <c r="G70" s="4">
        <f t="shared" si="16"/>
        <v>-53496597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  <row r="77" spans="1:7" x14ac:dyDescent="0.25">
      <c r="A77" t="s">
        <v>604</v>
      </c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1"/>
  <sheetViews>
    <sheetView showGridLines="0" zoomScale="75" zoomScaleNormal="75" workbookViewId="0">
      <selection activeCell="A161" sqref="A161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295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 xml:space="preserve"> Sistema para el Desarrollo Integral de la Familia del Municipio de Salamanca, Guanajuato.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167" t="s">
        <v>4</v>
      </c>
      <c r="B7" s="167" t="s">
        <v>298</v>
      </c>
      <c r="C7" s="167"/>
      <c r="D7" s="167"/>
      <c r="E7" s="167"/>
      <c r="F7" s="167"/>
      <c r="G7" s="168" t="s">
        <v>299</v>
      </c>
    </row>
    <row r="8" spans="1:7" ht="30" x14ac:dyDescent="0.25">
      <c r="A8" s="167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167"/>
    </row>
    <row r="9" spans="1:7" x14ac:dyDescent="0.25">
      <c r="A9" s="27" t="s">
        <v>304</v>
      </c>
      <c r="B9" s="83">
        <f t="shared" ref="B9:G9" si="0">SUM(B10,B18,B28,B38,B48,B58,B62,B71,B75)</f>
        <v>69058306</v>
      </c>
      <c r="C9" s="83">
        <f t="shared" si="0"/>
        <v>0</v>
      </c>
      <c r="D9" s="83">
        <f t="shared" si="0"/>
        <v>69058306</v>
      </c>
      <c r="E9" s="83">
        <f t="shared" si="0"/>
        <v>12354543</v>
      </c>
      <c r="F9" s="83">
        <f t="shared" si="0"/>
        <v>12354543</v>
      </c>
      <c r="G9" s="83">
        <f t="shared" si="0"/>
        <v>56703763</v>
      </c>
    </row>
    <row r="10" spans="1:7" x14ac:dyDescent="0.25">
      <c r="A10" s="84" t="s">
        <v>305</v>
      </c>
      <c r="B10" s="83">
        <v>51442103</v>
      </c>
      <c r="C10" s="83">
        <v>0</v>
      </c>
      <c r="D10" s="83">
        <v>51442103</v>
      </c>
      <c r="E10" s="83">
        <v>10060305</v>
      </c>
      <c r="F10" s="83">
        <v>10060305</v>
      </c>
      <c r="G10" s="83">
        <v>41381799</v>
      </c>
    </row>
    <row r="11" spans="1:7" x14ac:dyDescent="0.25">
      <c r="A11" s="85" t="s">
        <v>306</v>
      </c>
      <c r="B11" s="75">
        <v>32444294</v>
      </c>
      <c r="C11" s="75">
        <v>0</v>
      </c>
      <c r="D11" s="75">
        <v>32444294</v>
      </c>
      <c r="E11" s="75">
        <v>7143385</v>
      </c>
      <c r="F11" s="75">
        <v>7143385</v>
      </c>
      <c r="G11" s="75">
        <v>25300909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75">
        <v>4919833</v>
      </c>
      <c r="C13" s="75">
        <v>0</v>
      </c>
      <c r="D13" s="75">
        <v>4919833</v>
      </c>
      <c r="E13" s="75">
        <v>375879</v>
      </c>
      <c r="F13" s="75">
        <v>375879</v>
      </c>
      <c r="G13" s="75">
        <v>4543954</v>
      </c>
    </row>
    <row r="14" spans="1:7" x14ac:dyDescent="0.25">
      <c r="A14" s="85" t="s">
        <v>309</v>
      </c>
      <c r="B14" s="75">
        <v>8973687</v>
      </c>
      <c r="C14" s="75">
        <v>0</v>
      </c>
      <c r="D14" s="75">
        <v>8973687</v>
      </c>
      <c r="E14" s="75">
        <v>1425629</v>
      </c>
      <c r="F14" s="75">
        <v>1425629</v>
      </c>
      <c r="G14" s="75">
        <v>7548058</v>
      </c>
    </row>
    <row r="15" spans="1:7" x14ac:dyDescent="0.25">
      <c r="A15" s="85" t="s">
        <v>310</v>
      </c>
      <c r="B15" s="75">
        <v>3482075</v>
      </c>
      <c r="C15" s="75">
        <v>0</v>
      </c>
      <c r="D15" s="75">
        <v>3482075</v>
      </c>
      <c r="E15" s="75">
        <v>760190</v>
      </c>
      <c r="F15" s="75">
        <v>760190</v>
      </c>
      <c r="G15" s="75">
        <v>2721886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85" t="s">
        <v>312</v>
      </c>
      <c r="B17" s="75">
        <v>1622215</v>
      </c>
      <c r="C17" s="75">
        <v>0</v>
      </c>
      <c r="D17" s="75">
        <v>1622215</v>
      </c>
      <c r="E17" s="75">
        <v>355223</v>
      </c>
      <c r="F17" s="75">
        <v>355223</v>
      </c>
      <c r="G17" s="75">
        <v>1266992</v>
      </c>
    </row>
    <row r="18" spans="1:7" x14ac:dyDescent="0.25">
      <c r="A18" s="84" t="s">
        <v>313</v>
      </c>
      <c r="B18" s="83">
        <v>6415644</v>
      </c>
      <c r="C18" s="83">
        <v>0</v>
      </c>
      <c r="D18" s="83">
        <v>6415644</v>
      </c>
      <c r="E18" s="83">
        <v>818605</v>
      </c>
      <c r="F18" s="83">
        <v>818605</v>
      </c>
      <c r="G18" s="83">
        <v>5597039</v>
      </c>
    </row>
    <row r="19" spans="1:7" x14ac:dyDescent="0.25">
      <c r="A19" s="85" t="s">
        <v>314</v>
      </c>
      <c r="B19" s="75">
        <v>1985100</v>
      </c>
      <c r="C19" s="75">
        <v>0</v>
      </c>
      <c r="D19" s="75">
        <v>1985100</v>
      </c>
      <c r="E19" s="75">
        <v>137968</v>
      </c>
      <c r="F19" s="75">
        <v>137968</v>
      </c>
      <c r="G19" s="75">
        <v>1847132</v>
      </c>
    </row>
    <row r="20" spans="1:7" x14ac:dyDescent="0.25">
      <c r="A20" s="85" t="s">
        <v>315</v>
      </c>
      <c r="B20" s="75">
        <v>837816</v>
      </c>
      <c r="C20" s="75">
        <v>0</v>
      </c>
      <c r="D20" s="75">
        <v>837816</v>
      </c>
      <c r="E20" s="75">
        <v>173843</v>
      </c>
      <c r="F20" s="75">
        <v>173843</v>
      </c>
      <c r="G20" s="75">
        <v>663973</v>
      </c>
    </row>
    <row r="21" spans="1:7" x14ac:dyDescent="0.25">
      <c r="A21" s="85" t="s">
        <v>316</v>
      </c>
      <c r="B21" s="75">
        <v>1218300</v>
      </c>
      <c r="C21" s="75">
        <v>0</v>
      </c>
      <c r="D21" s="75">
        <v>1218300</v>
      </c>
      <c r="E21" s="75">
        <v>0</v>
      </c>
      <c r="F21" s="75">
        <v>0</v>
      </c>
      <c r="G21" s="75">
        <v>1218300</v>
      </c>
    </row>
    <row r="22" spans="1:7" x14ac:dyDescent="0.25">
      <c r="A22" s="85" t="s">
        <v>317</v>
      </c>
      <c r="B22" s="75">
        <v>588042</v>
      </c>
      <c r="C22" s="75">
        <v>0</v>
      </c>
      <c r="D22" s="75">
        <v>588042</v>
      </c>
      <c r="E22" s="75">
        <v>49965</v>
      </c>
      <c r="F22" s="75">
        <v>49965</v>
      </c>
      <c r="G22" s="75">
        <v>538076</v>
      </c>
    </row>
    <row r="23" spans="1:7" x14ac:dyDescent="0.25">
      <c r="A23" s="85" t="s">
        <v>318</v>
      </c>
      <c r="B23" s="75">
        <v>340384</v>
      </c>
      <c r="C23" s="75">
        <v>0</v>
      </c>
      <c r="D23" s="75">
        <v>340384</v>
      </c>
      <c r="E23" s="75">
        <v>64798</v>
      </c>
      <c r="F23" s="75">
        <v>64798</v>
      </c>
      <c r="G23" s="75">
        <v>275586</v>
      </c>
    </row>
    <row r="24" spans="1:7" x14ac:dyDescent="0.25">
      <c r="A24" s="85" t="s">
        <v>319</v>
      </c>
      <c r="B24" s="75">
        <v>884000</v>
      </c>
      <c r="C24" s="75">
        <v>0</v>
      </c>
      <c r="D24" s="75">
        <v>884000</v>
      </c>
      <c r="E24" s="75">
        <v>299591</v>
      </c>
      <c r="F24" s="75">
        <v>299591</v>
      </c>
      <c r="G24" s="75">
        <v>584409</v>
      </c>
    </row>
    <row r="25" spans="1:7" x14ac:dyDescent="0.25">
      <c r="A25" s="85" t="s">
        <v>320</v>
      </c>
      <c r="B25" s="75">
        <v>240699</v>
      </c>
      <c r="C25" s="75">
        <v>0</v>
      </c>
      <c r="D25" s="75">
        <v>240699</v>
      </c>
      <c r="E25" s="75">
        <v>11142</v>
      </c>
      <c r="F25" s="75">
        <v>11142</v>
      </c>
      <c r="G25" s="75">
        <v>229557</v>
      </c>
    </row>
    <row r="26" spans="1:7" x14ac:dyDescent="0.25">
      <c r="A26" s="85" t="s">
        <v>321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85" t="s">
        <v>322</v>
      </c>
      <c r="B27" s="75">
        <v>321303</v>
      </c>
      <c r="C27" s="75">
        <v>0</v>
      </c>
      <c r="D27" s="75">
        <v>321303</v>
      </c>
      <c r="E27" s="75">
        <v>81297</v>
      </c>
      <c r="F27" s="75">
        <v>81297</v>
      </c>
      <c r="G27" s="75">
        <v>240006</v>
      </c>
    </row>
    <row r="28" spans="1:7" x14ac:dyDescent="0.25">
      <c r="A28" s="84" t="s">
        <v>323</v>
      </c>
      <c r="B28" s="83">
        <v>5702481</v>
      </c>
      <c r="C28" s="83">
        <v>0</v>
      </c>
      <c r="D28" s="83">
        <v>5702481</v>
      </c>
      <c r="E28" s="83">
        <v>745439</v>
      </c>
      <c r="F28" s="83">
        <v>745439</v>
      </c>
      <c r="G28" s="83">
        <v>4957041</v>
      </c>
    </row>
    <row r="29" spans="1:7" x14ac:dyDescent="0.25">
      <c r="A29" s="85" t="s">
        <v>324</v>
      </c>
      <c r="B29" s="75">
        <v>713828</v>
      </c>
      <c r="C29" s="75">
        <v>0</v>
      </c>
      <c r="D29" s="75">
        <v>713828</v>
      </c>
      <c r="E29" s="75">
        <v>135399</v>
      </c>
      <c r="F29" s="75">
        <v>135399</v>
      </c>
      <c r="G29" s="75">
        <v>578429</v>
      </c>
    </row>
    <row r="30" spans="1:7" x14ac:dyDescent="0.25">
      <c r="A30" s="85" t="s">
        <v>325</v>
      </c>
      <c r="B30" s="75">
        <v>150168</v>
      </c>
      <c r="C30" s="75">
        <v>0</v>
      </c>
      <c r="D30" s="75">
        <v>150168</v>
      </c>
      <c r="E30" s="75">
        <v>44687</v>
      </c>
      <c r="F30" s="75">
        <v>44687</v>
      </c>
      <c r="G30" s="75">
        <v>105480</v>
      </c>
    </row>
    <row r="31" spans="1:7" x14ac:dyDescent="0.25">
      <c r="A31" s="85" t="s">
        <v>326</v>
      </c>
      <c r="B31" s="75">
        <v>414886</v>
      </c>
      <c r="C31" s="75">
        <v>0</v>
      </c>
      <c r="D31" s="75">
        <v>414886</v>
      </c>
      <c r="E31" s="75">
        <v>69491</v>
      </c>
      <c r="F31" s="75">
        <v>69491</v>
      </c>
      <c r="G31" s="75">
        <v>345395</v>
      </c>
    </row>
    <row r="32" spans="1:7" x14ac:dyDescent="0.25">
      <c r="A32" s="85" t="s">
        <v>327</v>
      </c>
      <c r="B32" s="75">
        <v>434736</v>
      </c>
      <c r="C32" s="75">
        <v>0</v>
      </c>
      <c r="D32" s="75">
        <v>434736</v>
      </c>
      <c r="E32" s="75">
        <v>31968</v>
      </c>
      <c r="F32" s="75">
        <v>31968</v>
      </c>
      <c r="G32" s="75">
        <v>402768</v>
      </c>
    </row>
    <row r="33" spans="1:7" ht="14.45" customHeight="1" x14ac:dyDescent="0.25">
      <c r="A33" s="85" t="s">
        <v>328</v>
      </c>
      <c r="B33" s="75">
        <v>1237757</v>
      </c>
      <c r="C33" s="75">
        <v>0</v>
      </c>
      <c r="D33" s="75">
        <v>1237757</v>
      </c>
      <c r="E33" s="75">
        <v>123856</v>
      </c>
      <c r="F33" s="75">
        <v>123856</v>
      </c>
      <c r="G33" s="75">
        <v>1113901</v>
      </c>
    </row>
    <row r="34" spans="1:7" ht="14.45" customHeight="1" x14ac:dyDescent="0.25">
      <c r="A34" s="85" t="s">
        <v>329</v>
      </c>
      <c r="B34" s="75">
        <v>35360</v>
      </c>
      <c r="C34" s="75">
        <v>0</v>
      </c>
      <c r="D34" s="75">
        <v>35360</v>
      </c>
      <c r="E34" s="75">
        <v>1077</v>
      </c>
      <c r="F34" s="75">
        <v>1077</v>
      </c>
      <c r="G34" s="75">
        <v>34283</v>
      </c>
    </row>
    <row r="35" spans="1:7" ht="14.45" customHeight="1" x14ac:dyDescent="0.25">
      <c r="A35" s="85" t="s">
        <v>330</v>
      </c>
      <c r="B35" s="75">
        <v>61040</v>
      </c>
      <c r="C35" s="75">
        <v>0</v>
      </c>
      <c r="D35" s="75">
        <v>61040</v>
      </c>
      <c r="E35" s="75">
        <v>4678</v>
      </c>
      <c r="F35" s="75">
        <v>4678</v>
      </c>
      <c r="G35" s="75">
        <v>56362</v>
      </c>
    </row>
    <row r="36" spans="1:7" ht="14.45" customHeight="1" x14ac:dyDescent="0.25">
      <c r="A36" s="85" t="s">
        <v>331</v>
      </c>
      <c r="B36" s="75">
        <v>1296952</v>
      </c>
      <c r="C36" s="75">
        <v>0</v>
      </c>
      <c r="D36" s="75">
        <v>1296952</v>
      </c>
      <c r="E36" s="75">
        <v>157330</v>
      </c>
      <c r="F36" s="75">
        <v>157330</v>
      </c>
      <c r="G36" s="75">
        <v>1139622</v>
      </c>
    </row>
    <row r="37" spans="1:7" ht="14.45" customHeight="1" x14ac:dyDescent="0.25">
      <c r="A37" s="85" t="s">
        <v>332</v>
      </c>
      <c r="B37" s="75">
        <v>1357754</v>
      </c>
      <c r="C37" s="75">
        <v>0</v>
      </c>
      <c r="D37" s="75">
        <v>1357754</v>
      </c>
      <c r="E37" s="75">
        <v>176953</v>
      </c>
      <c r="F37" s="75">
        <v>176953</v>
      </c>
      <c r="G37" s="75">
        <v>1180802</v>
      </c>
    </row>
    <row r="38" spans="1:7" x14ac:dyDescent="0.25">
      <c r="A38" s="84" t="s">
        <v>333</v>
      </c>
      <c r="B38" s="83">
        <v>4640698</v>
      </c>
      <c r="C38" s="83">
        <v>0</v>
      </c>
      <c r="D38" s="83">
        <v>4640698</v>
      </c>
      <c r="E38" s="83">
        <v>623252</v>
      </c>
      <c r="F38" s="83">
        <v>623252</v>
      </c>
      <c r="G38" s="83">
        <v>4017446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v>0</v>
      </c>
    </row>
    <row r="42" spans="1:7" x14ac:dyDescent="0.25">
      <c r="A42" s="85" t="s">
        <v>337</v>
      </c>
      <c r="B42" s="75">
        <v>4640698</v>
      </c>
      <c r="C42" s="75">
        <v>0</v>
      </c>
      <c r="D42" s="75">
        <v>4640698</v>
      </c>
      <c r="E42" s="75">
        <v>623252</v>
      </c>
      <c r="F42" s="75">
        <v>623252</v>
      </c>
      <c r="G42" s="75">
        <v>4017446</v>
      </c>
    </row>
    <row r="43" spans="1:7" x14ac:dyDescent="0.25">
      <c r="A43" s="85" t="s">
        <v>338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v>0</v>
      </c>
    </row>
    <row r="48" spans="1:7" x14ac:dyDescent="0.25">
      <c r="A48" s="84" t="s">
        <v>343</v>
      </c>
      <c r="B48" s="83">
        <v>857380</v>
      </c>
      <c r="C48" s="83">
        <v>0</v>
      </c>
      <c r="D48" s="83">
        <v>857380</v>
      </c>
      <c r="E48" s="83">
        <v>106942</v>
      </c>
      <c r="F48" s="83">
        <v>106942</v>
      </c>
      <c r="G48" s="83">
        <v>750438</v>
      </c>
    </row>
    <row r="49" spans="1:7" x14ac:dyDescent="0.25">
      <c r="A49" s="85" t="s">
        <v>344</v>
      </c>
      <c r="B49" s="75">
        <v>572788</v>
      </c>
      <c r="C49" s="75">
        <v>0</v>
      </c>
      <c r="D49" s="75">
        <v>572788</v>
      </c>
      <c r="E49" s="75">
        <v>65282</v>
      </c>
      <c r="F49" s="75">
        <v>65282</v>
      </c>
      <c r="G49" s="75">
        <v>507506</v>
      </c>
    </row>
    <row r="50" spans="1:7" x14ac:dyDescent="0.25">
      <c r="A50" s="85" t="s">
        <v>345</v>
      </c>
      <c r="B50" s="75">
        <v>74605</v>
      </c>
      <c r="C50" s="75">
        <v>0</v>
      </c>
      <c r="D50" s="75">
        <v>74605</v>
      </c>
      <c r="E50" s="75">
        <v>23961</v>
      </c>
      <c r="F50" s="75">
        <v>23961</v>
      </c>
      <c r="G50" s="75">
        <v>50644</v>
      </c>
    </row>
    <row r="51" spans="1:7" x14ac:dyDescent="0.25">
      <c r="A51" s="85" t="s">
        <v>346</v>
      </c>
      <c r="B51" s="75">
        <v>83000</v>
      </c>
      <c r="C51" s="75">
        <v>0</v>
      </c>
      <c r="D51" s="75">
        <v>83000</v>
      </c>
      <c r="E51" s="75">
        <v>0</v>
      </c>
      <c r="F51" s="75">
        <v>0</v>
      </c>
      <c r="G51" s="75">
        <v>83000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v>0</v>
      </c>
    </row>
    <row r="54" spans="1:7" x14ac:dyDescent="0.25">
      <c r="A54" s="85" t="s">
        <v>349</v>
      </c>
      <c r="B54" s="75">
        <v>126987</v>
      </c>
      <c r="C54" s="75">
        <v>0</v>
      </c>
      <c r="D54" s="75">
        <v>126987</v>
      </c>
      <c r="E54" s="75">
        <v>17699</v>
      </c>
      <c r="F54" s="75">
        <v>17699</v>
      </c>
      <c r="G54" s="75">
        <v>109288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v>0</v>
      </c>
    </row>
    <row r="58" spans="1:7" x14ac:dyDescent="0.25">
      <c r="A58" s="84" t="s">
        <v>353</v>
      </c>
      <c r="B58" s="83">
        <v>0</v>
      </c>
      <c r="C58" s="83">
        <v>0</v>
      </c>
      <c r="D58" s="83">
        <v>0</v>
      </c>
      <c r="E58" s="83">
        <v>0</v>
      </c>
      <c r="F58" s="83">
        <v>0</v>
      </c>
      <c r="G58" s="83"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v>0</v>
      </c>
    </row>
    <row r="62" spans="1:7" x14ac:dyDescent="0.25">
      <c r="A62" s="84" t="s">
        <v>357</v>
      </c>
      <c r="B62" s="83">
        <v>0</v>
      </c>
      <c r="C62" s="83">
        <v>0</v>
      </c>
      <c r="D62" s="83">
        <v>0</v>
      </c>
      <c r="E62" s="83">
        <v>0</v>
      </c>
      <c r="F62" s="83">
        <v>0</v>
      </c>
      <c r="G62" s="83"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"/>
        <v>0</v>
      </c>
    </row>
    <row r="70" spans="1:7" x14ac:dyDescent="0.25">
      <c r="A70" s="85" t="s">
        <v>365</v>
      </c>
      <c r="B70" s="75">
        <v>0</v>
      </c>
      <c r="C70" s="75">
        <v>0</v>
      </c>
      <c r="D70" s="75">
        <v>0</v>
      </c>
      <c r="E70" s="75">
        <v>0</v>
      </c>
      <c r="F70" s="75">
        <v>0</v>
      </c>
      <c r="G70" s="75">
        <f t="shared" si="1"/>
        <v>0</v>
      </c>
    </row>
    <row r="71" spans="1:7" x14ac:dyDescent="0.25">
      <c r="A71" s="84" t="s">
        <v>366</v>
      </c>
      <c r="B71" s="83">
        <f t="shared" ref="B71:G71" si="2">SUM(B72:B74)</f>
        <v>0</v>
      </c>
      <c r="C71" s="83">
        <f t="shared" si="2"/>
        <v>0</v>
      </c>
      <c r="D71" s="83">
        <f t="shared" si="2"/>
        <v>0</v>
      </c>
      <c r="E71" s="83">
        <f t="shared" si="2"/>
        <v>0</v>
      </c>
      <c r="F71" s="83">
        <f t="shared" si="2"/>
        <v>0</v>
      </c>
      <c r="G71" s="83">
        <f t="shared" si="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3"/>
        <v>0</v>
      </c>
    </row>
    <row r="75" spans="1:7" x14ac:dyDescent="0.25">
      <c r="A75" s="84" t="s">
        <v>370</v>
      </c>
      <c r="B75" s="83">
        <f t="shared" ref="B75:G75" si="4">SUM(B76:B82)</f>
        <v>0</v>
      </c>
      <c r="C75" s="83">
        <f t="shared" si="4"/>
        <v>0</v>
      </c>
      <c r="D75" s="83">
        <f t="shared" si="4"/>
        <v>0</v>
      </c>
      <c r="E75" s="83">
        <f t="shared" si="4"/>
        <v>0</v>
      </c>
      <c r="F75" s="83">
        <f t="shared" si="4"/>
        <v>0</v>
      </c>
      <c r="G75" s="83">
        <f t="shared" si="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6">SUM(B85,B93,B103,B113,B123,B133,B137,B146,B150)</f>
        <v>0</v>
      </c>
      <c r="C84" s="83">
        <f t="shared" si="6"/>
        <v>0</v>
      </c>
      <c r="D84" s="83">
        <f t="shared" si="6"/>
        <v>0</v>
      </c>
      <c r="E84" s="83">
        <f t="shared" si="6"/>
        <v>0</v>
      </c>
      <c r="F84" s="83">
        <f t="shared" si="6"/>
        <v>0</v>
      </c>
      <c r="G84" s="83">
        <f t="shared" si="6"/>
        <v>0</v>
      </c>
    </row>
    <row r="85" spans="1:7" x14ac:dyDescent="0.25">
      <c r="A85" s="84" t="s">
        <v>305</v>
      </c>
      <c r="B85" s="83">
        <f t="shared" ref="B85:G85" si="7">SUM(B86:B92)</f>
        <v>0</v>
      </c>
      <c r="C85" s="83">
        <f t="shared" si="7"/>
        <v>0</v>
      </c>
      <c r="D85" s="83">
        <f t="shared" si="7"/>
        <v>0</v>
      </c>
      <c r="E85" s="83">
        <f t="shared" si="7"/>
        <v>0</v>
      </c>
      <c r="F85" s="83">
        <f t="shared" si="7"/>
        <v>0</v>
      </c>
      <c r="G85" s="83">
        <f t="shared" si="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8"/>
        <v>0</v>
      </c>
    </row>
    <row r="93" spans="1:7" x14ac:dyDescent="0.25">
      <c r="A93" s="84" t="s">
        <v>313</v>
      </c>
      <c r="B93" s="83">
        <f t="shared" ref="B93:G93" si="9">SUM(B94:B102)</f>
        <v>0</v>
      </c>
      <c r="C93" s="83">
        <f t="shared" si="9"/>
        <v>0</v>
      </c>
      <c r="D93" s="83">
        <f t="shared" si="9"/>
        <v>0</v>
      </c>
      <c r="E93" s="83">
        <f t="shared" si="9"/>
        <v>0</v>
      </c>
      <c r="F93" s="83">
        <f t="shared" si="9"/>
        <v>0</v>
      </c>
      <c r="G93" s="83">
        <f t="shared" si="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1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1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1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1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1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1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1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1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1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1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1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1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1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1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1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11"/>
        <v>0</v>
      </c>
    </row>
    <row r="113" spans="1:7" x14ac:dyDescent="0.25">
      <c r="A113" s="84" t="s">
        <v>333</v>
      </c>
      <c r="B113" s="83">
        <f t="shared" ref="B113:G113" si="12">SUM(B114:B122)</f>
        <v>0</v>
      </c>
      <c r="C113" s="83">
        <f t="shared" si="12"/>
        <v>0</v>
      </c>
      <c r="D113" s="83">
        <f t="shared" si="12"/>
        <v>0</v>
      </c>
      <c r="E113" s="83">
        <f t="shared" si="12"/>
        <v>0</v>
      </c>
      <c r="F113" s="83">
        <f t="shared" si="12"/>
        <v>0</v>
      </c>
      <c r="G113" s="83">
        <f t="shared" si="1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1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1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1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1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1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1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1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13"/>
        <v>0</v>
      </c>
    </row>
    <row r="123" spans="1:7" x14ac:dyDescent="0.25">
      <c r="A123" s="84" t="s">
        <v>343</v>
      </c>
      <c r="B123" s="83">
        <f t="shared" ref="B123:G123" si="14">SUM(B124:B132)</f>
        <v>0</v>
      </c>
      <c r="C123" s="83">
        <f t="shared" si="14"/>
        <v>0</v>
      </c>
      <c r="D123" s="83">
        <f t="shared" si="14"/>
        <v>0</v>
      </c>
      <c r="E123" s="83">
        <f t="shared" si="14"/>
        <v>0</v>
      </c>
      <c r="F123" s="83">
        <f t="shared" si="14"/>
        <v>0</v>
      </c>
      <c r="G123" s="83">
        <f t="shared" si="1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1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1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1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1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1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1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1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15"/>
        <v>0</v>
      </c>
    </row>
    <row r="133" spans="1:7" x14ac:dyDescent="0.25">
      <c r="A133" s="84" t="s">
        <v>353</v>
      </c>
      <c r="B133" s="83">
        <f t="shared" ref="B133:G133" si="16">SUM(B134:B136)</f>
        <v>0</v>
      </c>
      <c r="C133" s="83">
        <f t="shared" si="16"/>
        <v>0</v>
      </c>
      <c r="D133" s="83">
        <f t="shared" si="16"/>
        <v>0</v>
      </c>
      <c r="E133" s="83">
        <f t="shared" si="16"/>
        <v>0</v>
      </c>
      <c r="F133" s="83">
        <f t="shared" si="16"/>
        <v>0</v>
      </c>
      <c r="G133" s="83">
        <f t="shared" si="1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1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17"/>
        <v>0</v>
      </c>
    </row>
    <row r="137" spans="1:7" x14ac:dyDescent="0.25">
      <c r="A137" s="84" t="s">
        <v>357</v>
      </c>
      <c r="B137" s="83">
        <f t="shared" ref="B137:G137" si="18">SUM(B138:B142,B144:B145)</f>
        <v>0</v>
      </c>
      <c r="C137" s="83">
        <f t="shared" si="18"/>
        <v>0</v>
      </c>
      <c r="D137" s="83">
        <f t="shared" si="18"/>
        <v>0</v>
      </c>
      <c r="E137" s="83">
        <f t="shared" si="18"/>
        <v>0</v>
      </c>
      <c r="F137" s="83">
        <f t="shared" si="18"/>
        <v>0</v>
      </c>
      <c r="G137" s="83">
        <f t="shared" si="1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1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1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1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1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1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1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19"/>
        <v>0</v>
      </c>
    </row>
    <row r="146" spans="1:7" x14ac:dyDescent="0.25">
      <c r="A146" s="84" t="s">
        <v>366</v>
      </c>
      <c r="B146" s="83">
        <f t="shared" ref="B146:G146" si="20">SUM(B147:B149)</f>
        <v>0</v>
      </c>
      <c r="C146" s="83">
        <f t="shared" si="20"/>
        <v>0</v>
      </c>
      <c r="D146" s="83">
        <f t="shared" si="20"/>
        <v>0</v>
      </c>
      <c r="E146" s="83">
        <f t="shared" si="20"/>
        <v>0</v>
      </c>
      <c r="F146" s="83">
        <f t="shared" si="20"/>
        <v>0</v>
      </c>
      <c r="G146" s="83">
        <f t="shared" si="2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2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21"/>
        <v>0</v>
      </c>
    </row>
    <row r="150" spans="1:7" x14ac:dyDescent="0.25">
      <c r="A150" s="84" t="s">
        <v>370</v>
      </c>
      <c r="B150" s="83">
        <f t="shared" ref="B150:G150" si="22">SUM(B151:B157)</f>
        <v>0</v>
      </c>
      <c r="C150" s="83">
        <f t="shared" si="22"/>
        <v>0</v>
      </c>
      <c r="D150" s="83">
        <f t="shared" si="22"/>
        <v>0</v>
      </c>
      <c r="E150" s="83">
        <f t="shared" si="22"/>
        <v>0</v>
      </c>
      <c r="F150" s="83">
        <f t="shared" si="22"/>
        <v>0</v>
      </c>
      <c r="G150" s="83">
        <f t="shared" si="2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2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2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2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2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2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2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24">B9+B84</f>
        <v>69058306</v>
      </c>
      <c r="C159" s="90">
        <f t="shared" si="24"/>
        <v>0</v>
      </c>
      <c r="D159" s="90">
        <f t="shared" si="24"/>
        <v>69058306</v>
      </c>
      <c r="E159" s="90">
        <f t="shared" si="24"/>
        <v>12354543</v>
      </c>
      <c r="F159" s="90">
        <f t="shared" si="24"/>
        <v>12354543</v>
      </c>
      <c r="G159" s="90">
        <f t="shared" si="24"/>
        <v>56703763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  <row r="161" spans="1:1" x14ac:dyDescent="0.25">
      <c r="A161" t="s">
        <v>604</v>
      </c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G9 B63:G70 B71:F92 B94:F159 B93:C93 E93:F93" unlockedFormula="1"/>
    <ignoredError sqref="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1"/>
  <sheetViews>
    <sheetView showGridLines="0" zoomScale="75" zoomScaleNormal="75" workbookViewId="0">
      <selection activeCell="A31" sqref="A3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380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 xml:space="preserve"> Sistema para el Desarrollo Integral de la Familia del Municipio de Salamanca, Guanajuato.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4</v>
      </c>
      <c r="B7" s="166" t="s">
        <v>298</v>
      </c>
      <c r="C7" s="166"/>
      <c r="D7" s="166"/>
      <c r="E7" s="166"/>
      <c r="F7" s="166"/>
      <c r="G7" s="168" t="s">
        <v>299</v>
      </c>
    </row>
    <row r="8" spans="1:7" ht="30" x14ac:dyDescent="0.25">
      <c r="A8" s="165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167"/>
    </row>
    <row r="9" spans="1:7" ht="15.75" customHeight="1" x14ac:dyDescent="0.25">
      <c r="A9" s="26" t="s">
        <v>382</v>
      </c>
      <c r="B9" s="30">
        <f>SUM(B10:B17)</f>
        <v>69058306</v>
      </c>
      <c r="C9" s="30">
        <f t="shared" ref="C9:G9" si="0">SUM(C10:C17)</f>
        <v>0</v>
      </c>
      <c r="D9" s="30">
        <f t="shared" si="0"/>
        <v>69058306</v>
      </c>
      <c r="E9" s="30">
        <f t="shared" si="0"/>
        <v>12354543</v>
      </c>
      <c r="F9" s="30">
        <f t="shared" si="0"/>
        <v>12354543</v>
      </c>
      <c r="G9" s="30">
        <f t="shared" si="0"/>
        <v>56703763</v>
      </c>
    </row>
    <row r="10" spans="1:7" x14ac:dyDescent="0.25">
      <c r="A10" s="63" t="s">
        <v>603</v>
      </c>
      <c r="B10" s="75">
        <v>69058306</v>
      </c>
      <c r="C10" s="75">
        <v>0</v>
      </c>
      <c r="D10" s="75">
        <v>69058306</v>
      </c>
      <c r="E10" s="75">
        <v>12354543</v>
      </c>
      <c r="F10" s="75">
        <v>12354543</v>
      </c>
      <c r="G10" s="75">
        <v>56703763</v>
      </c>
    </row>
    <row r="11" spans="1:7" x14ac:dyDescent="0.25">
      <c r="A11" s="63" t="s">
        <v>384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63" t="s">
        <v>385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63" t="s">
        <v>386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63" t="s">
        <v>387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63" t="s">
        <v>388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63" t="s">
        <v>389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63" t="s">
        <v>390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31" t="s">
        <v>150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1">SUM(C20:C27)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63" t="s">
        <v>383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63" t="s">
        <v>384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63" t="s">
        <v>385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63" t="s">
        <v>386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63" t="s">
        <v>387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63" t="s">
        <v>388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63" t="s">
        <v>389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63" t="s">
        <v>390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150</v>
      </c>
      <c r="B28" s="49"/>
      <c r="C28" s="49"/>
      <c r="D28" s="49"/>
      <c r="E28" s="49"/>
      <c r="F28" s="49"/>
      <c r="G28" s="49"/>
    </row>
    <row r="29" spans="1:7" x14ac:dyDescent="0.25">
      <c r="A29" s="3" t="s">
        <v>379</v>
      </c>
      <c r="B29" s="4">
        <f>SUM(B19,B9)</f>
        <v>69058306</v>
      </c>
      <c r="C29" s="4">
        <f t="shared" ref="C29:G29" si="2">SUM(C19,C9)</f>
        <v>0</v>
      </c>
      <c r="D29" s="4">
        <f t="shared" si="2"/>
        <v>69058306</v>
      </c>
      <c r="E29" s="4">
        <f t="shared" si="2"/>
        <v>12354543</v>
      </c>
      <c r="F29" s="4">
        <f t="shared" si="2"/>
        <v>12354543</v>
      </c>
      <c r="G29" s="4">
        <f t="shared" si="2"/>
        <v>56703763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t="s">
        <v>604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1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9"/>
  <sheetViews>
    <sheetView showGridLines="0" zoomScale="75" zoomScaleNormal="75" workbookViewId="0">
      <selection activeCell="A79" sqref="A79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392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 xml:space="preserve"> Sistema para el Desarrollo Integral de la Familia del Municipio de Salamanca, Guanajuato.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4</v>
      </c>
      <c r="B7" s="172" t="s">
        <v>298</v>
      </c>
      <c r="C7" s="173"/>
      <c r="D7" s="173"/>
      <c r="E7" s="173"/>
      <c r="F7" s="174"/>
      <c r="G7" s="168" t="s">
        <v>395</v>
      </c>
    </row>
    <row r="8" spans="1:7" ht="30" x14ac:dyDescent="0.25">
      <c r="A8" s="165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167"/>
    </row>
    <row r="9" spans="1:7" ht="16.5" customHeight="1" x14ac:dyDescent="0.25">
      <c r="A9" s="26" t="s">
        <v>397</v>
      </c>
      <c r="B9" s="30">
        <f>SUM(B10,B19,B27,B37)</f>
        <v>69058306</v>
      </c>
      <c r="C9" s="30">
        <f t="shared" ref="C9:G9" si="0">SUM(C10,C19,C27,C37)</f>
        <v>0</v>
      </c>
      <c r="D9" s="30">
        <f t="shared" si="0"/>
        <v>69058306</v>
      </c>
      <c r="E9" s="30">
        <f t="shared" si="0"/>
        <v>12354543</v>
      </c>
      <c r="F9" s="30">
        <f t="shared" si="0"/>
        <v>12354543</v>
      </c>
      <c r="G9" s="30">
        <f t="shared" si="0"/>
        <v>56703763</v>
      </c>
    </row>
    <row r="10" spans="1:7" ht="15" customHeight="1" x14ac:dyDescent="0.25">
      <c r="A10" s="58" t="s">
        <v>398</v>
      </c>
      <c r="B10" s="47">
        <f>SUM(B11:B18)</f>
        <v>0</v>
      </c>
      <c r="C10" s="47">
        <f t="shared" ref="C10:G10" si="1">SUM(C11:C18)</f>
        <v>0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v>69058306</v>
      </c>
      <c r="C19" s="47">
        <v>0</v>
      </c>
      <c r="D19" s="47">
        <v>69058306</v>
      </c>
      <c r="E19" s="47">
        <v>12354543</v>
      </c>
      <c r="F19" s="47">
        <v>12354543</v>
      </c>
      <c r="G19" s="47">
        <v>56703763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69058306</v>
      </c>
      <c r="C25" s="47">
        <v>0</v>
      </c>
      <c r="D25" s="47">
        <v>69058306</v>
      </c>
      <c r="E25" s="47">
        <v>12354543</v>
      </c>
      <c r="F25" s="47">
        <v>12354543</v>
      </c>
      <c r="G25" s="47">
        <v>56703763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2">SUM(C28:C36)</f>
        <v>0</v>
      </c>
      <c r="D27" s="47">
        <f t="shared" si="2"/>
        <v>0</v>
      </c>
      <c r="E27" s="47">
        <f t="shared" si="2"/>
        <v>0</v>
      </c>
      <c r="F27" s="47">
        <f t="shared" si="2"/>
        <v>0</v>
      </c>
      <c r="G27" s="47">
        <f t="shared" si="2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3">SUM(C38:C41)</f>
        <v>0</v>
      </c>
      <c r="D37" s="47">
        <f t="shared" si="3"/>
        <v>0</v>
      </c>
      <c r="E37" s="47">
        <f t="shared" si="3"/>
        <v>0</v>
      </c>
      <c r="F37" s="47">
        <f t="shared" si="3"/>
        <v>0</v>
      </c>
      <c r="G37" s="47">
        <f t="shared" si="3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4">SUM(C44,C53,C61,C71)</f>
        <v>0</v>
      </c>
      <c r="D43" s="4">
        <f t="shared" si="4"/>
        <v>0</v>
      </c>
      <c r="E43" s="4">
        <f t="shared" si="4"/>
        <v>0</v>
      </c>
      <c r="F43" s="4">
        <f t="shared" si="4"/>
        <v>0</v>
      </c>
      <c r="G43" s="4">
        <f t="shared" si="4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5">SUM(C45:C52)</f>
        <v>0</v>
      </c>
      <c r="D44" s="47">
        <f t="shared" si="5"/>
        <v>0</v>
      </c>
      <c r="E44" s="47">
        <f t="shared" si="5"/>
        <v>0</v>
      </c>
      <c r="F44" s="47">
        <f t="shared" si="5"/>
        <v>0</v>
      </c>
      <c r="G44" s="47">
        <f t="shared" si="5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6">SUM(C54:C60)</f>
        <v>0</v>
      </c>
      <c r="D53" s="47">
        <f t="shared" si="6"/>
        <v>0</v>
      </c>
      <c r="E53" s="47">
        <f t="shared" si="6"/>
        <v>0</v>
      </c>
      <c r="F53" s="47">
        <f t="shared" si="6"/>
        <v>0</v>
      </c>
      <c r="G53" s="47">
        <f t="shared" si="6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7">SUM(C62:C70)</f>
        <v>0</v>
      </c>
      <c r="D61" s="47">
        <f t="shared" si="7"/>
        <v>0</v>
      </c>
      <c r="E61" s="47">
        <f t="shared" si="7"/>
        <v>0</v>
      </c>
      <c r="F61" s="47">
        <f t="shared" si="7"/>
        <v>0</v>
      </c>
      <c r="G61" s="47">
        <f t="shared" si="7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8">SUM(C72:C75)</f>
        <v>0</v>
      </c>
      <c r="D71" s="47">
        <f t="shared" si="8"/>
        <v>0</v>
      </c>
      <c r="E71" s="47">
        <f t="shared" si="8"/>
        <v>0</v>
      </c>
      <c r="F71" s="47">
        <f t="shared" si="8"/>
        <v>0</v>
      </c>
      <c r="G71" s="47">
        <f t="shared" si="8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69058306</v>
      </c>
      <c r="C77" s="4">
        <f t="shared" ref="C77:G77" si="9">C43+C9</f>
        <v>0</v>
      </c>
      <c r="D77" s="4">
        <f t="shared" si="9"/>
        <v>69058306</v>
      </c>
      <c r="E77" s="4">
        <f t="shared" si="9"/>
        <v>12354543</v>
      </c>
      <c r="F77" s="4">
        <f t="shared" si="9"/>
        <v>12354543</v>
      </c>
      <c r="G77" s="4">
        <f t="shared" si="9"/>
        <v>56703763</v>
      </c>
    </row>
    <row r="78" spans="1:7" x14ac:dyDescent="0.25">
      <c r="A78" s="55"/>
      <c r="B78" s="82"/>
      <c r="C78" s="82"/>
      <c r="D78" s="82"/>
      <c r="E78" s="82"/>
      <c r="F78" s="82"/>
      <c r="G78" s="82"/>
    </row>
    <row r="79" spans="1:7" x14ac:dyDescent="0.25">
      <c r="A79" t="s">
        <v>604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8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5"/>
  <sheetViews>
    <sheetView showGridLines="0" zoomScale="75" zoomScaleNormal="75" workbookViewId="0">
      <selection activeCell="A35" sqref="A35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431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 Sistema para el Desarrollo Integral de la Familia del Municipio de Salamanca, Guanajuato.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64" t="s">
        <v>433</v>
      </c>
      <c r="B7" s="167" t="s">
        <v>298</v>
      </c>
      <c r="C7" s="167"/>
      <c r="D7" s="167"/>
      <c r="E7" s="167"/>
      <c r="F7" s="167"/>
      <c r="G7" s="167" t="s">
        <v>299</v>
      </c>
    </row>
    <row r="8" spans="1:7" ht="30" x14ac:dyDescent="0.25">
      <c r="A8" s="165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177"/>
    </row>
    <row r="9" spans="1:7" ht="15.75" customHeight="1" x14ac:dyDescent="0.25">
      <c r="A9" s="26" t="s">
        <v>434</v>
      </c>
      <c r="B9" s="119">
        <f>SUM(B10,B11,B12,B15,B16,B19)</f>
        <v>51442103</v>
      </c>
      <c r="C9" s="119">
        <f t="shared" ref="C9:G9" si="0">SUM(C10,C11,C12,C15,C16,C19)</f>
        <v>0</v>
      </c>
      <c r="D9" s="119">
        <f t="shared" si="0"/>
        <v>51442103</v>
      </c>
      <c r="E9" s="119">
        <f t="shared" si="0"/>
        <v>10060305</v>
      </c>
      <c r="F9" s="119">
        <f t="shared" si="0"/>
        <v>10060305</v>
      </c>
      <c r="G9" s="119">
        <f t="shared" si="0"/>
        <v>41381799</v>
      </c>
    </row>
    <row r="10" spans="1:7" x14ac:dyDescent="0.25">
      <c r="A10" s="58" t="s">
        <v>435</v>
      </c>
      <c r="B10" s="75">
        <v>51442103</v>
      </c>
      <c r="C10" s="75">
        <v>0</v>
      </c>
      <c r="D10" s="75">
        <v>51442103</v>
      </c>
      <c r="E10" s="75">
        <v>10060305</v>
      </c>
      <c r="F10" s="75">
        <v>10060305</v>
      </c>
      <c r="G10" s="76">
        <v>41381799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1">C13+C14</f>
        <v>0</v>
      </c>
      <c r="D12" s="76">
        <f t="shared" si="1"/>
        <v>0</v>
      </c>
      <c r="E12" s="76">
        <f t="shared" si="1"/>
        <v>0</v>
      </c>
      <c r="F12" s="76">
        <f t="shared" si="1"/>
        <v>0</v>
      </c>
      <c r="G12" s="76">
        <f t="shared" si="1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ref="G13:G19" si="2">D13-E13</f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2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2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2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2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2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51442103</v>
      </c>
      <c r="C33" s="119">
        <f t="shared" ref="C33:G33" si="8">C21+C9</f>
        <v>0</v>
      </c>
      <c r="D33" s="119">
        <f t="shared" si="8"/>
        <v>51442103</v>
      </c>
      <c r="E33" s="119">
        <f t="shared" si="8"/>
        <v>10060305</v>
      </c>
      <c r="F33" s="119">
        <f t="shared" si="8"/>
        <v>10060305</v>
      </c>
      <c r="G33" s="119">
        <f t="shared" si="8"/>
        <v>41381799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  <row r="35" spans="1:7" x14ac:dyDescent="0.25">
      <c r="A35" t="s">
        <v>604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paola belman</cp:lastModifiedBy>
  <cp:revision/>
  <cp:lastPrinted>2024-04-29T20:01:33Z</cp:lastPrinted>
  <dcterms:created xsi:type="dcterms:W3CDTF">2023-03-16T22:14:51Z</dcterms:created>
  <dcterms:modified xsi:type="dcterms:W3CDTF">2024-04-30T16:05:31Z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